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255" windowHeight="8160" activeTab="3"/>
  </bookViews>
  <sheets>
    <sheet name="Data and analysis" sheetId="1" r:id="rId1"/>
    <sheet name="regression output" sheetId="2" r:id="rId2"/>
    <sheet name="Variable Definitions" sheetId="3" r:id="rId3"/>
    <sheet name="Notes" sheetId="4" r:id="rId4"/>
  </sheets>
  <definedNames>
    <definedName name="ahat">'regression output'!$B$17</definedName>
    <definedName name="bhat">'regression output'!$B$18</definedName>
    <definedName name="chat">'regression output'!$B$19</definedName>
    <definedName name="solver_adj" localSheetId="0" hidden="1">'Data and analysis'!$M$37</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'Data and analysis'!$N$37</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150</definedName>
    <definedName name="TFC" localSheetId="0">'Data and analysis'!$E$3</definedName>
  </definedNames>
  <calcPr fullCalcOnLoad="1"/>
</workbook>
</file>

<file path=xl/sharedStrings.xml><?xml version="1.0" encoding="utf-8"?>
<sst xmlns="http://schemas.openxmlformats.org/spreadsheetml/2006/main" count="51" uniqueCount="49">
  <si>
    <t>Q</t>
  </si>
  <si>
    <t>AVC</t>
  </si>
  <si>
    <t>TVC</t>
  </si>
  <si>
    <t>SUMMARY OUTPUT</t>
  </si>
  <si>
    <t>Regression Statistics</t>
  </si>
  <si>
    <t>Multiple R</t>
  </si>
  <si>
    <t>R Square</t>
  </si>
  <si>
    <t>Adjusted R Square</t>
  </si>
  <si>
    <t>Standard Error</t>
  </si>
  <si>
    <t>Observations</t>
  </si>
  <si>
    <t>ANOVA</t>
  </si>
  <si>
    <t>Regression</t>
  </si>
  <si>
    <t>Residual</t>
  </si>
  <si>
    <t>Total</t>
  </si>
  <si>
    <t>df</t>
  </si>
  <si>
    <t>SS</t>
  </si>
  <si>
    <t>MS</t>
  </si>
  <si>
    <t>F</t>
  </si>
  <si>
    <t>Significance F</t>
  </si>
  <si>
    <t>Coefficients</t>
  </si>
  <si>
    <t>t Stat</t>
  </si>
  <si>
    <t>P-value</t>
  </si>
  <si>
    <t>Lower 95%</t>
  </si>
  <si>
    <t>Upper 95%</t>
  </si>
  <si>
    <t>Lower 95.0%</t>
  </si>
  <si>
    <t>Upper 95.0%</t>
  </si>
  <si>
    <t>Observation</t>
  </si>
  <si>
    <t>Output</t>
  </si>
  <si>
    <t>Variable Definitions</t>
  </si>
  <si>
    <t>1:</t>
  </si>
  <si>
    <t>2:</t>
  </si>
  <si>
    <t>3:</t>
  </si>
  <si>
    <t>4:</t>
  </si>
  <si>
    <t>Notes on estimating short-run cost functions for DermaPlus</t>
  </si>
  <si>
    <t>5:</t>
  </si>
  <si>
    <t>Month</t>
  </si>
  <si>
    <t>TFC</t>
  </si>
  <si>
    <t>TVC = Total variable costs (in real 2008  $ per unit)</t>
  </si>
  <si>
    <t>TFC = Total fixed costs (in real 2008  $ per unit)</t>
  </si>
  <si>
    <t>(average units/day)</t>
  </si>
  <si>
    <t>(average $/day)</t>
  </si>
  <si>
    <r>
      <t>Q</t>
    </r>
    <r>
      <rPr>
        <b/>
        <vertAlign val="superscript"/>
        <sz val="11"/>
        <color indexed="8"/>
        <rFont val="Calibri"/>
        <family val="2"/>
      </rPr>
      <t>2</t>
    </r>
  </si>
  <si>
    <t>Estimated equation:</t>
  </si>
  <si>
    <t>Estimates:</t>
  </si>
  <si>
    <t>Because DermaPlus™ has a short shelf life, BioMed cannot keep an inventory of the cream. Any DermaPlus™ that is produced and not sold will be wasted.</t>
  </si>
  <si>
    <t xml:space="preserve">The monthly data for the Jan 2005 to Dec 2007 period, 36 data points in all, should  be enough to obtain reasonable estimate of the short-run cost function for DermaPlus. </t>
  </si>
  <si>
    <t xml:space="preserve">Between Jan 2005 and Dec 2007, the amount of capital equipment at the plant was constant, so all variation in output over that period was caused by changes in the amount of labour employed. </t>
  </si>
  <si>
    <t xml:space="preserve">The regression component of Excel's Analysis ToolPak was be used to estimate the short-run average variable cost function. </t>
  </si>
  <si>
    <t xml:space="preserve">All costs have been converted from nominal dollars into real 2008 dollars using Canadian consumer price index using the standard method. If you're curious, see pp. 378-379 of Thomas and &amp; Maurice (10th edition) for details of what I did.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</si>
</sst>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s>
  <fonts count="41">
    <font>
      <sz val="11"/>
      <color theme="1"/>
      <name val="Calibri"/>
      <family val="2"/>
    </font>
    <font>
      <sz val="11"/>
      <color indexed="8"/>
      <name val="Calibri"/>
      <family val="2"/>
    </font>
    <font>
      <b/>
      <vertAlign val="superscript"/>
      <sz val="11"/>
      <color indexed="8"/>
      <name val="Calibri"/>
      <family val="2"/>
    </font>
    <font>
      <i/>
      <sz val="11"/>
      <color indexed="8"/>
      <name val="Calibri"/>
      <family val="2"/>
    </font>
    <font>
      <b/>
      <sz val="11"/>
      <color indexed="8"/>
      <name val="Calibri"/>
      <family val="2"/>
    </font>
    <font>
      <b/>
      <sz val="14"/>
      <color indexed="8"/>
      <name val="Calibri"/>
      <family val="2"/>
    </font>
    <font>
      <b/>
      <sz val="11"/>
      <color indexed="1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4"/>
      <color theme="1"/>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thin"/>
    </border>
    <border>
      <left style="medium"/>
      <right style="medium"/>
      <top style="medium"/>
      <bottom style="medium"/>
    </border>
    <border>
      <left style="medium"/>
      <right style="medium"/>
      <top/>
      <bottom style="mediu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0">
    <xf numFmtId="0" fontId="0" fillId="0" borderId="0" xfId="0" applyFont="1" applyAlignment="1">
      <alignment/>
    </xf>
    <xf numFmtId="0" fontId="0" fillId="0" borderId="0" xfId="0" applyAlignment="1">
      <alignment horizontal="center"/>
    </xf>
    <xf numFmtId="0" fontId="0" fillId="0" borderId="0" xfId="0" applyFill="1" applyBorder="1" applyAlignment="1">
      <alignment/>
    </xf>
    <xf numFmtId="0" fontId="0" fillId="0" borderId="10" xfId="0" applyFill="1" applyBorder="1" applyAlignment="1">
      <alignment/>
    </xf>
    <xf numFmtId="0" fontId="38" fillId="0" borderId="11" xfId="0" applyFont="1" applyFill="1" applyBorder="1" applyAlignment="1">
      <alignment horizontal="center"/>
    </xf>
    <xf numFmtId="0" fontId="38" fillId="0" borderId="11" xfId="0" applyFont="1" applyFill="1" applyBorder="1" applyAlignment="1">
      <alignment horizontal="centerContinuous"/>
    </xf>
    <xf numFmtId="0" fontId="36" fillId="0" borderId="0" xfId="0" applyFont="1" applyAlignment="1">
      <alignment horizontal="center"/>
    </xf>
    <xf numFmtId="17" fontId="0" fillId="0" borderId="0" xfId="0" applyNumberFormat="1" applyAlignment="1">
      <alignment horizontal="center"/>
    </xf>
    <xf numFmtId="164" fontId="0" fillId="0" borderId="0" xfId="44" applyNumberFormat="1" applyFont="1" applyAlignment="1">
      <alignment horizontal="center"/>
    </xf>
    <xf numFmtId="0" fontId="36" fillId="0" borderId="12" xfId="0" applyFont="1" applyBorder="1" applyAlignment="1">
      <alignment horizontal="left"/>
    </xf>
    <xf numFmtId="0" fontId="0" fillId="0" borderId="13" xfId="0" applyBorder="1" applyAlignment="1">
      <alignment/>
    </xf>
    <xf numFmtId="0" fontId="39" fillId="0" borderId="0" xfId="0" applyFont="1" applyAlignment="1">
      <alignment/>
    </xf>
    <xf numFmtId="49" fontId="0" fillId="0" borderId="0" xfId="42" applyNumberFormat="1" applyFont="1" applyAlignment="1">
      <alignment horizontal="left" vertical="top"/>
    </xf>
    <xf numFmtId="0" fontId="0" fillId="0" borderId="0" xfId="0" applyNumberFormat="1" applyAlignment="1">
      <alignment horizontal="left" vertical="top" wrapText="1"/>
    </xf>
    <xf numFmtId="49" fontId="0" fillId="0" borderId="0" xfId="42" applyNumberFormat="1" applyFont="1" applyAlignment="1">
      <alignment horizontal="left" vertical="top"/>
    </xf>
    <xf numFmtId="164" fontId="0" fillId="0" borderId="0" xfId="0" applyNumberFormat="1" applyAlignment="1">
      <alignment/>
    </xf>
    <xf numFmtId="0" fontId="0" fillId="0" borderId="14" xfId="0" applyBorder="1" applyAlignment="1">
      <alignment/>
    </xf>
    <xf numFmtId="44" fontId="0" fillId="0" borderId="0" xfId="0" applyNumberFormat="1" applyAlignment="1">
      <alignment/>
    </xf>
    <xf numFmtId="165" fontId="0" fillId="0" borderId="0" xfId="42" applyNumberFormat="1" applyFont="1" applyAlignment="1">
      <alignment/>
    </xf>
    <xf numFmtId="0" fontId="40" fillId="0" borderId="0" xfId="0" applyFont="1" applyAlignment="1">
      <alignment/>
    </xf>
    <xf numFmtId="165" fontId="40" fillId="0" borderId="0" xfId="0" applyNumberFormat="1" applyFont="1" applyAlignment="1">
      <alignment/>
    </xf>
    <xf numFmtId="44" fontId="40" fillId="0" borderId="0" xfId="0" applyNumberFormat="1" applyFont="1" applyAlignment="1">
      <alignment/>
    </xf>
    <xf numFmtId="44" fontId="40" fillId="0" borderId="0" xfId="44" applyFont="1" applyAlignment="1">
      <alignment/>
    </xf>
    <xf numFmtId="0" fontId="37" fillId="0" borderId="0" xfId="0" applyFont="1" applyAlignment="1">
      <alignment/>
    </xf>
    <xf numFmtId="2" fontId="40" fillId="0" borderId="0" xfId="0" applyNumberFormat="1" applyFont="1" applyAlignment="1">
      <alignment/>
    </xf>
    <xf numFmtId="0" fontId="0" fillId="0" borderId="0" xfId="0" applyAlignment="1">
      <alignment horizontal="right"/>
    </xf>
    <xf numFmtId="0" fontId="40" fillId="0" borderId="0" xfId="0" applyFont="1" applyAlignment="1">
      <alignment horizontal="right"/>
    </xf>
    <xf numFmtId="44" fontId="40" fillId="0" borderId="0" xfId="0" applyNumberFormat="1" applyFont="1" applyAlignment="1">
      <alignment horizontal="right"/>
    </xf>
    <xf numFmtId="44" fontId="40" fillId="0" borderId="0" xfId="44" applyFont="1" applyAlignment="1">
      <alignment horizontal="right"/>
    </xf>
    <xf numFmtId="9" fontId="0" fillId="0" borderId="0" xfId="0" applyNumberFormat="1" applyAlignment="1">
      <alignment/>
    </xf>
    <xf numFmtId="2" fontId="0" fillId="0" borderId="0" xfId="0" applyNumberFormat="1" applyAlignment="1">
      <alignment/>
    </xf>
    <xf numFmtId="2" fontId="0" fillId="0" borderId="0" xfId="0" applyNumberFormat="1" applyFill="1" applyAlignment="1">
      <alignment/>
    </xf>
    <xf numFmtId="44" fontId="40" fillId="0" borderId="0" xfId="44" applyFont="1" applyFill="1" applyAlignment="1">
      <alignment/>
    </xf>
    <xf numFmtId="44" fontId="40" fillId="0" borderId="0" xfId="0" applyNumberFormat="1" applyFont="1" applyFill="1" applyAlignment="1">
      <alignment horizontal="right"/>
    </xf>
    <xf numFmtId="44" fontId="40" fillId="0" borderId="0" xfId="44" applyFont="1" applyFill="1" applyAlignment="1">
      <alignment horizontal="right"/>
    </xf>
    <xf numFmtId="0" fontId="0" fillId="0" borderId="0" xfId="0" applyFill="1" applyAlignment="1">
      <alignment/>
    </xf>
    <xf numFmtId="0" fontId="0" fillId="0" borderId="0" xfId="0" applyFill="1" applyAlignment="1">
      <alignment horizontal="right"/>
    </xf>
    <xf numFmtId="44" fontId="0" fillId="0" borderId="0" xfId="0" applyNumberFormat="1" applyFill="1" applyAlignment="1">
      <alignment horizontal="right"/>
    </xf>
    <xf numFmtId="0" fontId="40" fillId="0" borderId="0" xfId="0" applyFont="1" applyFill="1" applyAlignment="1">
      <alignment/>
    </xf>
    <xf numFmtId="0" fontId="40" fillId="0"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3</xdr:row>
      <xdr:rowOff>95250</xdr:rowOff>
    </xdr:from>
    <xdr:to>
      <xdr:col>15</xdr:col>
      <xdr:colOff>228600</xdr:colOff>
      <xdr:row>6</xdr:row>
      <xdr:rowOff>28575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867775" y="695325"/>
          <a:ext cx="1266825" cy="504825"/>
        </a:xfrm>
        <a:prstGeom prst="rect">
          <a:avLst/>
        </a:prstGeom>
        <a:noFill/>
        <a:ln w="9525" cmpd="sng">
          <a:noFill/>
        </a:ln>
      </xdr:spPr>
    </xdr:pic>
    <xdr:clientData/>
  </xdr:twoCellAnchor>
  <xdr:twoCellAnchor>
    <xdr:from>
      <xdr:col>12</xdr:col>
      <xdr:colOff>114300</xdr:colOff>
      <xdr:row>7</xdr:row>
      <xdr:rowOff>133350</xdr:rowOff>
    </xdr:from>
    <xdr:to>
      <xdr:col>12</xdr:col>
      <xdr:colOff>180975</xdr:colOff>
      <xdr:row>10</xdr:row>
      <xdr:rowOff>57150</xdr:rowOff>
    </xdr:to>
    <xdr:pic>
      <xdr:nvPicPr>
        <xdr:cNvPr id="2" name="Picture 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191500" y="1495425"/>
          <a:ext cx="66675" cy="495300"/>
        </a:xfrm>
        <a:prstGeom prst="rect">
          <a:avLst/>
        </a:prstGeom>
        <a:noFill/>
        <a:ln w="9525" cmpd="sng">
          <a:noFill/>
        </a:ln>
      </xdr:spPr>
    </xdr:pic>
    <xdr:clientData/>
  </xdr:twoCellAnchor>
  <xdr:twoCellAnchor>
    <xdr:from>
      <xdr:col>12</xdr:col>
      <xdr:colOff>114300</xdr:colOff>
      <xdr:row>5</xdr:row>
      <xdr:rowOff>104775</xdr:rowOff>
    </xdr:from>
    <xdr:to>
      <xdr:col>12</xdr:col>
      <xdr:colOff>200025</xdr:colOff>
      <xdr:row>8</xdr:row>
      <xdr:rowOff>28575</xdr:rowOff>
    </xdr:to>
    <xdr:pic>
      <xdr:nvPicPr>
        <xdr:cNvPr id="3" name="Picture 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8191500" y="1085850"/>
          <a:ext cx="85725" cy="495300"/>
        </a:xfrm>
        <a:prstGeom prst="rect">
          <a:avLst/>
        </a:prstGeom>
        <a:noFill/>
        <a:ln w="9525" cmpd="sng">
          <a:noFill/>
        </a:ln>
      </xdr:spPr>
    </xdr:pic>
    <xdr:clientData/>
  </xdr:twoCellAnchor>
  <xdr:twoCellAnchor>
    <xdr:from>
      <xdr:col>12</xdr:col>
      <xdr:colOff>114300</xdr:colOff>
      <xdr:row>6</xdr:row>
      <xdr:rowOff>104775</xdr:rowOff>
    </xdr:from>
    <xdr:to>
      <xdr:col>12</xdr:col>
      <xdr:colOff>190500</xdr:colOff>
      <xdr:row>9</xdr:row>
      <xdr:rowOff>38100</xdr:rowOff>
    </xdr:to>
    <xdr:pic>
      <xdr:nvPicPr>
        <xdr:cNvPr id="4" name="Picture 3"/>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8191500" y="1276350"/>
          <a:ext cx="762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114300</xdr:rowOff>
    </xdr:from>
    <xdr:to>
      <xdr:col>0</xdr:col>
      <xdr:colOff>171450</xdr:colOff>
      <xdr:row>17</xdr:row>
      <xdr:rowOff>28575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5725" y="2819400"/>
          <a:ext cx="85725" cy="495300"/>
        </a:xfrm>
        <a:prstGeom prst="rect">
          <a:avLst/>
        </a:prstGeom>
        <a:noFill/>
        <a:ln w="9525" cmpd="sng">
          <a:noFill/>
        </a:ln>
      </xdr:spPr>
    </xdr:pic>
    <xdr:clientData/>
  </xdr:twoCellAnchor>
  <xdr:twoCellAnchor>
    <xdr:from>
      <xdr:col>0</xdr:col>
      <xdr:colOff>85725</xdr:colOff>
      <xdr:row>15</xdr:row>
      <xdr:rowOff>85725</xdr:rowOff>
    </xdr:from>
    <xdr:to>
      <xdr:col>0</xdr:col>
      <xdr:colOff>161925</xdr:colOff>
      <xdr:row>18</xdr:row>
      <xdr:rowOff>19050</xdr:rowOff>
    </xdr:to>
    <xdr:pic>
      <xdr:nvPicPr>
        <xdr:cNvPr id="2" name="Picture 3"/>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85725" y="2990850"/>
          <a:ext cx="76200" cy="504825"/>
        </a:xfrm>
        <a:prstGeom prst="rect">
          <a:avLst/>
        </a:prstGeom>
        <a:noFill/>
        <a:ln w="9525" cmpd="sng">
          <a:noFill/>
        </a:ln>
      </xdr:spPr>
    </xdr:pic>
    <xdr:clientData/>
  </xdr:twoCellAnchor>
  <xdr:twoCellAnchor>
    <xdr:from>
      <xdr:col>0</xdr:col>
      <xdr:colOff>95250</xdr:colOff>
      <xdr:row>16</xdr:row>
      <xdr:rowOff>104775</xdr:rowOff>
    </xdr:from>
    <xdr:to>
      <xdr:col>0</xdr:col>
      <xdr:colOff>161925</xdr:colOff>
      <xdr:row>19</xdr:row>
      <xdr:rowOff>19050</xdr:rowOff>
    </xdr:to>
    <xdr:pic>
      <xdr:nvPicPr>
        <xdr:cNvPr id="3"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95250" y="3200400"/>
          <a:ext cx="666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5" tint="0.39998000860214233"/>
  </sheetPr>
  <dimension ref="A1:T75"/>
  <sheetViews>
    <sheetView zoomScalePageLayoutView="0" workbookViewId="0" topLeftCell="A1">
      <selection activeCell="D43" sqref="D43"/>
    </sheetView>
  </sheetViews>
  <sheetFormatPr defaultColWidth="9.140625" defaultRowHeight="15"/>
  <cols>
    <col min="1" max="1" width="11.8515625" style="0" bestFit="1" customWidth="1"/>
    <col min="3" max="3" width="19.00390625" style="1" customWidth="1"/>
    <col min="4" max="4" width="15.00390625" style="1" bestFit="1" customWidth="1"/>
    <col min="5" max="5" width="15.00390625" style="0" bestFit="1" customWidth="1"/>
    <col min="6" max="6" width="2.28125" style="0" customWidth="1"/>
    <col min="10" max="10" width="3.140625" style="0" customWidth="1"/>
    <col min="11" max="11" width="9.140625" style="0" customWidth="1"/>
    <col min="13" max="13" width="9.140625" style="0" customWidth="1"/>
    <col min="16" max="16" width="11.57421875" style="0" bestFit="1" customWidth="1"/>
    <col min="17" max="17" width="11.57421875" style="25" bestFit="1" customWidth="1"/>
    <col min="18" max="18" width="12.8515625" style="25" customWidth="1"/>
    <col min="19" max="19" width="11.57421875" style="25" bestFit="1" customWidth="1"/>
  </cols>
  <sheetData>
    <row r="1" spans="1:11" ht="17.25">
      <c r="A1" s="6" t="s">
        <v>26</v>
      </c>
      <c r="B1" s="6" t="s">
        <v>35</v>
      </c>
      <c r="C1" s="6" t="s">
        <v>27</v>
      </c>
      <c r="D1" s="6" t="s">
        <v>2</v>
      </c>
      <c r="E1" s="6" t="s">
        <v>36</v>
      </c>
      <c r="G1" s="6" t="s">
        <v>1</v>
      </c>
      <c r="H1" s="6" t="s">
        <v>0</v>
      </c>
      <c r="I1" s="6" t="s">
        <v>41</v>
      </c>
      <c r="K1" s="6"/>
    </row>
    <row r="2" spans="3:5" ht="15">
      <c r="C2" s="6" t="s">
        <v>39</v>
      </c>
      <c r="D2" s="6" t="s">
        <v>40</v>
      </c>
      <c r="E2" s="6" t="s">
        <v>40</v>
      </c>
    </row>
    <row r="3" spans="1:11" ht="15">
      <c r="A3" s="1">
        <v>1</v>
      </c>
      <c r="B3" s="7">
        <v>38353</v>
      </c>
      <c r="C3" s="1">
        <v>530</v>
      </c>
      <c r="D3" s="8">
        <v>31450</v>
      </c>
      <c r="E3" s="8">
        <v>9000</v>
      </c>
      <c r="F3" s="15"/>
      <c r="G3" s="17">
        <f>D3/C3</f>
        <v>59.339622641509436</v>
      </c>
      <c r="H3">
        <f>C3</f>
        <v>530</v>
      </c>
      <c r="I3">
        <f>H3^2</f>
        <v>280900</v>
      </c>
      <c r="K3" s="17"/>
    </row>
    <row r="4" spans="1:11" ht="15">
      <c r="A4" s="1">
        <v>2</v>
      </c>
      <c r="B4" s="7">
        <v>38384</v>
      </c>
      <c r="C4" s="1">
        <v>325</v>
      </c>
      <c r="D4" s="8">
        <v>8070</v>
      </c>
      <c r="E4" s="8">
        <f aca="true" t="shared" si="0" ref="E4:E38">TFC</f>
        <v>9000</v>
      </c>
      <c r="F4" s="15"/>
      <c r="G4" s="17">
        <f aca="true" t="shared" si="1" ref="G4:G38">D4/C4</f>
        <v>24.83076923076923</v>
      </c>
      <c r="H4">
        <f aca="true" t="shared" si="2" ref="H4:H38">C4</f>
        <v>325</v>
      </c>
      <c r="I4">
        <f aca="true" t="shared" si="3" ref="I4:I38">H4^2</f>
        <v>105625</v>
      </c>
      <c r="K4" s="17"/>
    </row>
    <row r="5" spans="1:11" ht="15">
      <c r="A5" s="1">
        <v>3</v>
      </c>
      <c r="B5" s="7">
        <v>38412</v>
      </c>
      <c r="C5" s="1">
        <v>550</v>
      </c>
      <c r="D5" s="8">
        <v>38380</v>
      </c>
      <c r="E5" s="8">
        <f t="shared" si="0"/>
        <v>9000</v>
      </c>
      <c r="F5" s="15"/>
      <c r="G5" s="17">
        <f t="shared" si="1"/>
        <v>69.78181818181818</v>
      </c>
      <c r="H5">
        <f t="shared" si="2"/>
        <v>550</v>
      </c>
      <c r="I5">
        <f t="shared" si="3"/>
        <v>302500</v>
      </c>
      <c r="K5" s="17"/>
    </row>
    <row r="6" spans="1:12" ht="15">
      <c r="A6" s="1">
        <v>4</v>
      </c>
      <c r="B6" s="7">
        <v>38443</v>
      </c>
      <c r="C6" s="1">
        <v>320</v>
      </c>
      <c r="D6" s="8">
        <v>6340</v>
      </c>
      <c r="E6" s="8">
        <f t="shared" si="0"/>
        <v>9000</v>
      </c>
      <c r="F6" s="15"/>
      <c r="G6" s="17">
        <f t="shared" si="1"/>
        <v>19.8125</v>
      </c>
      <c r="H6">
        <f t="shared" si="2"/>
        <v>320</v>
      </c>
      <c r="I6">
        <f t="shared" si="3"/>
        <v>102400</v>
      </c>
      <c r="K6" s="17"/>
      <c r="L6" t="s">
        <v>42</v>
      </c>
    </row>
    <row r="7" spans="1:11" ht="15">
      <c r="A7" s="1">
        <v>5</v>
      </c>
      <c r="B7" s="7">
        <v>38473</v>
      </c>
      <c r="C7" s="1">
        <v>220</v>
      </c>
      <c r="D7" s="8">
        <v>6610</v>
      </c>
      <c r="E7" s="8">
        <f t="shared" si="0"/>
        <v>9000</v>
      </c>
      <c r="F7" s="15"/>
      <c r="G7" s="17">
        <f t="shared" si="1"/>
        <v>30.045454545454547</v>
      </c>
      <c r="H7">
        <f t="shared" si="2"/>
        <v>220</v>
      </c>
      <c r="I7">
        <f t="shared" si="3"/>
        <v>48400</v>
      </c>
      <c r="K7" s="17"/>
    </row>
    <row r="8" spans="1:14" ht="15">
      <c r="A8" s="1">
        <v>6</v>
      </c>
      <c r="B8" s="7">
        <v>38504</v>
      </c>
      <c r="C8" s="1">
        <v>205</v>
      </c>
      <c r="D8" s="8">
        <v>4870</v>
      </c>
      <c r="E8" s="8">
        <f t="shared" si="0"/>
        <v>9000</v>
      </c>
      <c r="F8" s="15"/>
      <c r="G8" s="17">
        <f t="shared" si="1"/>
        <v>23.75609756097561</v>
      </c>
      <c r="H8">
        <f t="shared" si="2"/>
        <v>205</v>
      </c>
      <c r="I8">
        <f t="shared" si="3"/>
        <v>42025</v>
      </c>
      <c r="K8" s="17"/>
      <c r="L8" t="s">
        <v>43</v>
      </c>
      <c r="N8">
        <f>ahat</f>
        <v>82.14417653356166</v>
      </c>
    </row>
    <row r="9" spans="1:14" ht="15">
      <c r="A9" s="1">
        <v>7</v>
      </c>
      <c r="B9" s="7">
        <v>38534</v>
      </c>
      <c r="C9" s="1">
        <v>255</v>
      </c>
      <c r="D9" s="8">
        <v>5640</v>
      </c>
      <c r="E9" s="8">
        <f t="shared" si="0"/>
        <v>9000</v>
      </c>
      <c r="F9" s="15"/>
      <c r="G9" s="17">
        <f t="shared" si="1"/>
        <v>22.11764705882353</v>
      </c>
      <c r="H9">
        <f t="shared" si="2"/>
        <v>255</v>
      </c>
      <c r="I9">
        <f t="shared" si="3"/>
        <v>65025</v>
      </c>
      <c r="K9" s="17"/>
      <c r="N9">
        <f>bhat</f>
        <v>-0.41196620106608967</v>
      </c>
    </row>
    <row r="10" spans="1:14" ht="15">
      <c r="A10" s="1">
        <v>8</v>
      </c>
      <c r="B10" s="7">
        <v>38565</v>
      </c>
      <c r="C10" s="1">
        <v>370</v>
      </c>
      <c r="D10" s="8">
        <v>10500</v>
      </c>
      <c r="E10" s="8">
        <f t="shared" si="0"/>
        <v>9000</v>
      </c>
      <c r="F10" s="15"/>
      <c r="G10" s="17">
        <f t="shared" si="1"/>
        <v>28.37837837837838</v>
      </c>
      <c r="H10">
        <f t="shared" si="2"/>
        <v>370</v>
      </c>
      <c r="I10">
        <f t="shared" si="3"/>
        <v>136900</v>
      </c>
      <c r="K10" s="17"/>
      <c r="N10">
        <f>chat</f>
        <v>0.0007107821316891642</v>
      </c>
    </row>
    <row r="11" spans="1:11" ht="15">
      <c r="A11" s="1">
        <v>9</v>
      </c>
      <c r="B11" s="7">
        <v>38596</v>
      </c>
      <c r="C11" s="1">
        <v>480</v>
      </c>
      <c r="D11" s="8">
        <v>21110</v>
      </c>
      <c r="E11" s="8">
        <f t="shared" si="0"/>
        <v>9000</v>
      </c>
      <c r="F11" s="15"/>
      <c r="G11" s="17">
        <f t="shared" si="1"/>
        <v>43.979166666666664</v>
      </c>
      <c r="H11">
        <f t="shared" si="2"/>
        <v>480</v>
      </c>
      <c r="I11">
        <f t="shared" si="3"/>
        <v>230400</v>
      </c>
      <c r="K11" s="17"/>
    </row>
    <row r="12" spans="1:11" ht="15">
      <c r="A12" s="1">
        <v>10</v>
      </c>
      <c r="B12" s="7">
        <v>38626</v>
      </c>
      <c r="C12" s="1">
        <v>175</v>
      </c>
      <c r="D12" s="8">
        <v>5570</v>
      </c>
      <c r="E12" s="8">
        <f t="shared" si="0"/>
        <v>9000</v>
      </c>
      <c r="F12" s="15"/>
      <c r="G12" s="17">
        <f t="shared" si="1"/>
        <v>31.82857142857143</v>
      </c>
      <c r="H12">
        <f t="shared" si="2"/>
        <v>175</v>
      </c>
      <c r="I12">
        <f t="shared" si="3"/>
        <v>30625</v>
      </c>
      <c r="K12" s="17"/>
    </row>
    <row r="13" spans="1:11" ht="15">
      <c r="A13" s="1">
        <v>11</v>
      </c>
      <c r="B13" s="7">
        <v>38657</v>
      </c>
      <c r="C13" s="1">
        <v>325</v>
      </c>
      <c r="D13" s="8">
        <v>7200</v>
      </c>
      <c r="E13" s="8">
        <f t="shared" si="0"/>
        <v>9000</v>
      </c>
      <c r="F13" s="15"/>
      <c r="G13" s="17">
        <f t="shared" si="1"/>
        <v>22.153846153846153</v>
      </c>
      <c r="H13">
        <f t="shared" si="2"/>
        <v>325</v>
      </c>
      <c r="I13">
        <f t="shared" si="3"/>
        <v>105625</v>
      </c>
      <c r="K13" s="17"/>
    </row>
    <row r="14" spans="1:11" ht="15">
      <c r="A14" s="1">
        <v>12</v>
      </c>
      <c r="B14" s="7">
        <v>38687</v>
      </c>
      <c r="C14" s="1">
        <v>160</v>
      </c>
      <c r="D14" s="8">
        <v>5120</v>
      </c>
      <c r="E14" s="8">
        <f t="shared" si="0"/>
        <v>9000</v>
      </c>
      <c r="F14" s="15"/>
      <c r="G14" s="17">
        <f t="shared" si="1"/>
        <v>32</v>
      </c>
      <c r="H14">
        <f t="shared" si="2"/>
        <v>160</v>
      </c>
      <c r="I14">
        <f t="shared" si="3"/>
        <v>25600</v>
      </c>
      <c r="K14" s="17"/>
    </row>
    <row r="15" spans="1:11" ht="15">
      <c r="A15" s="1">
        <v>13</v>
      </c>
      <c r="B15" s="7">
        <v>38718</v>
      </c>
      <c r="C15" s="1">
        <v>445</v>
      </c>
      <c r="D15" s="8">
        <v>16460</v>
      </c>
      <c r="E15" s="8">
        <f t="shared" si="0"/>
        <v>9000</v>
      </c>
      <c r="F15" s="15"/>
      <c r="G15" s="17">
        <f t="shared" si="1"/>
        <v>36.98876404494382</v>
      </c>
      <c r="H15">
        <f t="shared" si="2"/>
        <v>445</v>
      </c>
      <c r="I15">
        <f t="shared" si="3"/>
        <v>198025</v>
      </c>
      <c r="K15" s="17"/>
    </row>
    <row r="16" spans="1:11" ht="15">
      <c r="A16" s="1">
        <v>14</v>
      </c>
      <c r="B16" s="7">
        <v>38749</v>
      </c>
      <c r="C16" s="1">
        <v>220</v>
      </c>
      <c r="D16" s="8">
        <v>6390</v>
      </c>
      <c r="E16" s="8">
        <f t="shared" si="0"/>
        <v>9000</v>
      </c>
      <c r="F16" s="15"/>
      <c r="G16" s="17">
        <f t="shared" si="1"/>
        <v>29.045454545454547</v>
      </c>
      <c r="H16">
        <f t="shared" si="2"/>
        <v>220</v>
      </c>
      <c r="I16">
        <f t="shared" si="3"/>
        <v>48400</v>
      </c>
      <c r="K16" s="17"/>
    </row>
    <row r="17" spans="1:11" ht="15">
      <c r="A17" s="1">
        <v>15</v>
      </c>
      <c r="B17" s="7">
        <v>38777</v>
      </c>
      <c r="C17" s="1">
        <v>170</v>
      </c>
      <c r="D17" s="8">
        <v>5810</v>
      </c>
      <c r="E17" s="8">
        <f t="shared" si="0"/>
        <v>9000</v>
      </c>
      <c r="F17" s="15"/>
      <c r="G17" s="17">
        <f t="shared" si="1"/>
        <v>34.1764705882353</v>
      </c>
      <c r="H17">
        <f t="shared" si="2"/>
        <v>170</v>
      </c>
      <c r="I17">
        <f t="shared" si="3"/>
        <v>28900</v>
      </c>
      <c r="K17" s="17"/>
    </row>
    <row r="18" spans="1:11" ht="15">
      <c r="A18" s="1">
        <v>16</v>
      </c>
      <c r="B18" s="7">
        <v>38808</v>
      </c>
      <c r="C18" s="1">
        <v>280</v>
      </c>
      <c r="D18" s="8">
        <v>7130</v>
      </c>
      <c r="E18" s="8">
        <f t="shared" si="0"/>
        <v>9000</v>
      </c>
      <c r="F18" s="15"/>
      <c r="G18" s="17">
        <f t="shared" si="1"/>
        <v>25.464285714285715</v>
      </c>
      <c r="H18">
        <f t="shared" si="2"/>
        <v>280</v>
      </c>
      <c r="I18">
        <f t="shared" si="3"/>
        <v>78400</v>
      </c>
      <c r="K18" s="17"/>
    </row>
    <row r="19" spans="1:11" ht="15">
      <c r="A19" s="1">
        <v>17</v>
      </c>
      <c r="B19" s="7">
        <v>38838</v>
      </c>
      <c r="C19" s="1">
        <v>225</v>
      </c>
      <c r="D19" s="8">
        <v>5550</v>
      </c>
      <c r="E19" s="8">
        <f t="shared" si="0"/>
        <v>9000</v>
      </c>
      <c r="F19" s="15"/>
      <c r="G19" s="17">
        <f t="shared" si="1"/>
        <v>24.666666666666668</v>
      </c>
      <c r="H19">
        <f t="shared" si="2"/>
        <v>225</v>
      </c>
      <c r="I19">
        <f t="shared" si="3"/>
        <v>50625</v>
      </c>
      <c r="K19" s="17"/>
    </row>
    <row r="20" spans="1:11" ht="15">
      <c r="A20" s="1">
        <v>18</v>
      </c>
      <c r="B20" s="7">
        <v>38869</v>
      </c>
      <c r="C20" s="1">
        <v>410</v>
      </c>
      <c r="D20" s="8">
        <v>12910</v>
      </c>
      <c r="E20" s="8">
        <f t="shared" si="0"/>
        <v>9000</v>
      </c>
      <c r="F20" s="15"/>
      <c r="G20" s="17">
        <f t="shared" si="1"/>
        <v>31.48780487804878</v>
      </c>
      <c r="H20">
        <f t="shared" si="2"/>
        <v>410</v>
      </c>
      <c r="I20">
        <f t="shared" si="3"/>
        <v>168100</v>
      </c>
      <c r="K20" s="17"/>
    </row>
    <row r="21" spans="1:11" ht="15">
      <c r="A21" s="1">
        <v>19</v>
      </c>
      <c r="B21" s="7">
        <v>38899</v>
      </c>
      <c r="C21" s="1">
        <v>315</v>
      </c>
      <c r="D21" s="8">
        <v>6670</v>
      </c>
      <c r="E21" s="8">
        <f t="shared" si="0"/>
        <v>9000</v>
      </c>
      <c r="F21" s="15"/>
      <c r="G21" s="17">
        <f t="shared" si="1"/>
        <v>21.174603174603174</v>
      </c>
      <c r="H21">
        <f t="shared" si="2"/>
        <v>315</v>
      </c>
      <c r="I21">
        <f t="shared" si="3"/>
        <v>99225</v>
      </c>
      <c r="K21" s="17"/>
    </row>
    <row r="22" spans="1:11" ht="15">
      <c r="A22" s="1">
        <v>20</v>
      </c>
      <c r="B22" s="7">
        <v>38930</v>
      </c>
      <c r="C22" s="1">
        <v>430</v>
      </c>
      <c r="D22" s="8">
        <v>15740</v>
      </c>
      <c r="E22" s="8">
        <f t="shared" si="0"/>
        <v>9000</v>
      </c>
      <c r="F22" s="15"/>
      <c r="G22" s="17">
        <f t="shared" si="1"/>
        <v>36.604651162790695</v>
      </c>
      <c r="H22">
        <f t="shared" si="2"/>
        <v>430</v>
      </c>
      <c r="I22">
        <f t="shared" si="3"/>
        <v>184900</v>
      </c>
      <c r="K22" s="17"/>
    </row>
    <row r="23" spans="1:11" ht="15">
      <c r="A23" s="1">
        <v>21</v>
      </c>
      <c r="B23" s="7">
        <v>38961</v>
      </c>
      <c r="C23" s="1">
        <v>155</v>
      </c>
      <c r="D23" s="8">
        <v>4710</v>
      </c>
      <c r="E23" s="8">
        <f t="shared" si="0"/>
        <v>9000</v>
      </c>
      <c r="F23" s="15"/>
      <c r="G23" s="17">
        <f t="shared" si="1"/>
        <v>30.387096774193548</v>
      </c>
      <c r="H23">
        <f t="shared" si="2"/>
        <v>155</v>
      </c>
      <c r="I23">
        <f t="shared" si="3"/>
        <v>24025</v>
      </c>
      <c r="K23" s="17"/>
    </row>
    <row r="24" spans="1:11" ht="15">
      <c r="A24" s="1">
        <v>22</v>
      </c>
      <c r="B24" s="7">
        <v>38991</v>
      </c>
      <c r="C24" s="1">
        <v>320</v>
      </c>
      <c r="D24" s="8">
        <v>6260</v>
      </c>
      <c r="E24" s="8">
        <f t="shared" si="0"/>
        <v>9000</v>
      </c>
      <c r="F24" s="15"/>
      <c r="G24" s="17">
        <f t="shared" si="1"/>
        <v>19.5625</v>
      </c>
      <c r="H24">
        <f t="shared" si="2"/>
        <v>320</v>
      </c>
      <c r="I24">
        <f t="shared" si="3"/>
        <v>102400</v>
      </c>
      <c r="K24" s="17"/>
    </row>
    <row r="25" spans="1:11" ht="15">
      <c r="A25" s="1">
        <v>23</v>
      </c>
      <c r="B25" s="7">
        <v>39022</v>
      </c>
      <c r="C25" s="1">
        <v>285</v>
      </c>
      <c r="D25" s="8">
        <v>6960</v>
      </c>
      <c r="E25" s="8">
        <f t="shared" si="0"/>
        <v>9000</v>
      </c>
      <c r="F25" s="15"/>
      <c r="G25" s="17">
        <f t="shared" si="1"/>
        <v>24.42105263157895</v>
      </c>
      <c r="H25">
        <f t="shared" si="2"/>
        <v>285</v>
      </c>
      <c r="I25">
        <f t="shared" si="3"/>
        <v>81225</v>
      </c>
      <c r="K25" s="17"/>
    </row>
    <row r="26" spans="1:11" ht="15">
      <c r="A26" s="1">
        <v>24</v>
      </c>
      <c r="B26" s="7">
        <v>39052</v>
      </c>
      <c r="C26" s="1">
        <v>535</v>
      </c>
      <c r="D26" s="8">
        <v>38080</v>
      </c>
      <c r="E26" s="8">
        <f t="shared" si="0"/>
        <v>9000</v>
      </c>
      <c r="F26" s="15"/>
      <c r="G26" s="17">
        <f t="shared" si="1"/>
        <v>71.17757009345794</v>
      </c>
      <c r="H26">
        <f t="shared" si="2"/>
        <v>535</v>
      </c>
      <c r="I26">
        <f t="shared" si="3"/>
        <v>286225</v>
      </c>
      <c r="K26" s="17"/>
    </row>
    <row r="27" spans="1:11" ht="15">
      <c r="A27" s="1">
        <v>25</v>
      </c>
      <c r="B27" s="7">
        <v>39083</v>
      </c>
      <c r="C27" s="1">
        <v>390</v>
      </c>
      <c r="D27" s="8">
        <v>12810</v>
      </c>
      <c r="E27" s="8">
        <f t="shared" si="0"/>
        <v>9000</v>
      </c>
      <c r="F27" s="15"/>
      <c r="G27" s="17">
        <f t="shared" si="1"/>
        <v>32.84615384615385</v>
      </c>
      <c r="H27">
        <f t="shared" si="2"/>
        <v>390</v>
      </c>
      <c r="I27">
        <f t="shared" si="3"/>
        <v>152100</v>
      </c>
      <c r="K27" s="17"/>
    </row>
    <row r="28" spans="1:11" ht="15">
      <c r="A28" s="1">
        <v>26</v>
      </c>
      <c r="B28" s="7">
        <v>39114</v>
      </c>
      <c r="C28" s="1">
        <v>350</v>
      </c>
      <c r="D28" s="8">
        <v>7780</v>
      </c>
      <c r="E28" s="8">
        <f t="shared" si="0"/>
        <v>9000</v>
      </c>
      <c r="F28" s="15"/>
      <c r="G28" s="17">
        <f t="shared" si="1"/>
        <v>22.228571428571428</v>
      </c>
      <c r="H28">
        <f t="shared" si="2"/>
        <v>350</v>
      </c>
      <c r="I28">
        <f t="shared" si="3"/>
        <v>122500</v>
      </c>
      <c r="K28" s="17"/>
    </row>
    <row r="29" spans="1:11" ht="15">
      <c r="A29" s="1">
        <v>27</v>
      </c>
      <c r="B29" s="7">
        <v>39142</v>
      </c>
      <c r="C29" s="1">
        <v>165</v>
      </c>
      <c r="D29" s="8">
        <v>6280</v>
      </c>
      <c r="E29" s="8">
        <f t="shared" si="0"/>
        <v>9000</v>
      </c>
      <c r="F29" s="15"/>
      <c r="G29" s="17">
        <f t="shared" si="1"/>
        <v>38.06060606060606</v>
      </c>
      <c r="H29">
        <f t="shared" si="2"/>
        <v>165</v>
      </c>
      <c r="I29">
        <f t="shared" si="3"/>
        <v>27225</v>
      </c>
      <c r="K29" s="17"/>
    </row>
    <row r="30" spans="1:11" ht="15">
      <c r="A30" s="1">
        <v>28</v>
      </c>
      <c r="B30" s="7">
        <v>39173</v>
      </c>
      <c r="C30" s="1">
        <v>295</v>
      </c>
      <c r="D30" s="8">
        <v>5990</v>
      </c>
      <c r="E30" s="8">
        <f t="shared" si="0"/>
        <v>9000</v>
      </c>
      <c r="F30" s="15"/>
      <c r="G30" s="17">
        <f t="shared" si="1"/>
        <v>20.305084745762713</v>
      </c>
      <c r="H30">
        <f t="shared" si="2"/>
        <v>295</v>
      </c>
      <c r="I30">
        <f t="shared" si="3"/>
        <v>87025</v>
      </c>
      <c r="K30" s="17"/>
    </row>
    <row r="31" spans="1:11" ht="15">
      <c r="A31" s="1">
        <v>29</v>
      </c>
      <c r="B31" s="7">
        <v>39203</v>
      </c>
      <c r="C31" s="1">
        <v>370</v>
      </c>
      <c r="D31" s="8">
        <v>10320</v>
      </c>
      <c r="E31" s="8">
        <f t="shared" si="0"/>
        <v>9000</v>
      </c>
      <c r="F31" s="15"/>
      <c r="G31" s="17">
        <f t="shared" si="1"/>
        <v>27.89189189189189</v>
      </c>
      <c r="H31">
        <f t="shared" si="2"/>
        <v>370</v>
      </c>
      <c r="I31">
        <f t="shared" si="3"/>
        <v>136900</v>
      </c>
      <c r="K31" s="17"/>
    </row>
    <row r="32" spans="1:17" ht="15">
      <c r="A32" s="1">
        <v>30</v>
      </c>
      <c r="B32" s="7">
        <v>39234</v>
      </c>
      <c r="C32" s="1">
        <v>310</v>
      </c>
      <c r="D32" s="8">
        <v>8050</v>
      </c>
      <c r="E32" s="8">
        <f t="shared" si="0"/>
        <v>9000</v>
      </c>
      <c r="F32" s="15"/>
      <c r="G32" s="17">
        <f t="shared" si="1"/>
        <v>25.967741935483872</v>
      </c>
      <c r="H32">
        <f t="shared" si="2"/>
        <v>310</v>
      </c>
      <c r="I32">
        <f t="shared" si="3"/>
        <v>96100</v>
      </c>
      <c r="K32" s="17"/>
      <c r="L32" s="19"/>
      <c r="M32" s="19"/>
      <c r="N32" s="19"/>
      <c r="O32" s="19"/>
      <c r="P32" s="19"/>
      <c r="Q32" s="26"/>
    </row>
    <row r="33" spans="1:17" ht="15">
      <c r="A33" s="1">
        <v>31</v>
      </c>
      <c r="B33" s="7">
        <v>39264</v>
      </c>
      <c r="C33" s="1">
        <v>385</v>
      </c>
      <c r="D33" s="8">
        <v>11180</v>
      </c>
      <c r="E33" s="8">
        <f t="shared" si="0"/>
        <v>9000</v>
      </c>
      <c r="F33" s="15"/>
      <c r="G33" s="17">
        <f t="shared" si="1"/>
        <v>29.038961038961038</v>
      </c>
      <c r="H33">
        <f t="shared" si="2"/>
        <v>385</v>
      </c>
      <c r="I33">
        <f t="shared" si="3"/>
        <v>148225</v>
      </c>
      <c r="K33" s="17"/>
      <c r="L33" s="19"/>
      <c r="M33" s="20"/>
      <c r="N33" s="19"/>
      <c r="O33" s="21"/>
      <c r="P33" s="19"/>
      <c r="Q33" s="26"/>
    </row>
    <row r="34" spans="1:19" ht="15">
      <c r="A34" s="1">
        <v>32</v>
      </c>
      <c r="B34" s="7">
        <v>39295</v>
      </c>
      <c r="C34" s="1">
        <v>505</v>
      </c>
      <c r="D34" s="8">
        <v>29800</v>
      </c>
      <c r="E34" s="8">
        <f t="shared" si="0"/>
        <v>9000</v>
      </c>
      <c r="F34" s="15"/>
      <c r="G34" s="17">
        <f t="shared" si="1"/>
        <v>59.00990099009901</v>
      </c>
      <c r="H34">
        <f t="shared" si="2"/>
        <v>505</v>
      </c>
      <c r="I34">
        <f t="shared" si="3"/>
        <v>255025</v>
      </c>
      <c r="K34" s="18"/>
      <c r="L34" s="19"/>
      <c r="M34" s="19"/>
      <c r="N34" s="19"/>
      <c r="O34" s="19"/>
      <c r="P34" s="19"/>
      <c r="Q34" s="26"/>
      <c r="R34" s="26"/>
      <c r="S34" s="26"/>
    </row>
    <row r="35" spans="1:19" ht="15">
      <c r="A35" s="1">
        <v>33</v>
      </c>
      <c r="B35" s="7">
        <v>39326</v>
      </c>
      <c r="C35" s="1">
        <v>310</v>
      </c>
      <c r="D35" s="8">
        <v>7940</v>
      </c>
      <c r="E35" s="8">
        <f t="shared" si="0"/>
        <v>9000</v>
      </c>
      <c r="F35" s="15"/>
      <c r="G35" s="17">
        <f t="shared" si="1"/>
        <v>25.612903225806452</v>
      </c>
      <c r="H35">
        <f t="shared" si="2"/>
        <v>310</v>
      </c>
      <c r="I35">
        <f t="shared" si="3"/>
        <v>96100</v>
      </c>
      <c r="K35" s="17"/>
      <c r="L35" s="22"/>
      <c r="M35" s="24"/>
      <c r="N35" s="22"/>
      <c r="O35" s="22"/>
      <c r="P35" s="22"/>
      <c r="Q35" s="27"/>
      <c r="R35" s="28"/>
      <c r="S35" s="27"/>
    </row>
    <row r="36" spans="1:19" ht="15">
      <c r="A36" s="1">
        <v>34</v>
      </c>
      <c r="B36" s="7">
        <v>39356</v>
      </c>
      <c r="C36" s="1">
        <v>445</v>
      </c>
      <c r="D36" s="8">
        <v>17150</v>
      </c>
      <c r="E36" s="8">
        <f t="shared" si="0"/>
        <v>9000</v>
      </c>
      <c r="F36" s="15"/>
      <c r="G36" s="17">
        <f t="shared" si="1"/>
        <v>38.53932584269663</v>
      </c>
      <c r="H36">
        <f t="shared" si="2"/>
        <v>445</v>
      </c>
      <c r="I36">
        <f t="shared" si="3"/>
        <v>198025</v>
      </c>
      <c r="K36" s="17"/>
      <c r="L36" s="22"/>
      <c r="M36" s="24"/>
      <c r="N36" s="22"/>
      <c r="O36" s="22"/>
      <c r="P36" s="22"/>
      <c r="Q36" s="27"/>
      <c r="R36" s="28"/>
      <c r="S36" s="27"/>
    </row>
    <row r="37" spans="1:19" ht="15">
      <c r="A37" s="1">
        <v>35</v>
      </c>
      <c r="B37" s="7">
        <v>39387</v>
      </c>
      <c r="C37" s="1">
        <v>420</v>
      </c>
      <c r="D37" s="8">
        <v>14350</v>
      </c>
      <c r="E37" s="8">
        <f t="shared" si="0"/>
        <v>9000</v>
      </c>
      <c r="F37" s="15"/>
      <c r="G37" s="17">
        <f t="shared" si="1"/>
        <v>34.166666666666664</v>
      </c>
      <c r="H37">
        <f t="shared" si="2"/>
        <v>420</v>
      </c>
      <c r="I37">
        <f t="shared" si="3"/>
        <v>176400</v>
      </c>
      <c r="K37" s="17"/>
      <c r="L37" s="22"/>
      <c r="M37" s="24"/>
      <c r="N37" s="22"/>
      <c r="O37" s="22"/>
      <c r="P37" s="22"/>
      <c r="Q37" s="27"/>
      <c r="R37" s="28"/>
      <c r="S37" s="27"/>
    </row>
    <row r="38" spans="1:11" ht="15">
      <c r="A38" s="1">
        <v>36</v>
      </c>
      <c r="B38" s="7">
        <v>39417</v>
      </c>
      <c r="C38" s="1">
        <v>450</v>
      </c>
      <c r="D38" s="8">
        <v>18700</v>
      </c>
      <c r="E38" s="8">
        <f t="shared" si="0"/>
        <v>9000</v>
      </c>
      <c r="F38" s="15"/>
      <c r="G38" s="17">
        <f t="shared" si="1"/>
        <v>41.55555555555556</v>
      </c>
      <c r="H38">
        <f t="shared" si="2"/>
        <v>450</v>
      </c>
      <c r="I38">
        <f t="shared" si="3"/>
        <v>202500</v>
      </c>
      <c r="K38" s="17"/>
    </row>
    <row r="39" ht="15">
      <c r="L39" s="23"/>
    </row>
    <row r="40" ht="15">
      <c r="L40" s="23"/>
    </row>
    <row r="41" ht="15">
      <c r="L41" s="23"/>
    </row>
    <row r="42" ht="15">
      <c r="N42" s="19"/>
    </row>
    <row r="43" spans="13:14" ht="15">
      <c r="M43" s="29"/>
      <c r="N43" s="30"/>
    </row>
    <row r="44" spans="13:14" ht="15">
      <c r="M44" s="29"/>
      <c r="N44" s="30"/>
    </row>
    <row r="45" spans="13:14" ht="15">
      <c r="M45" s="29"/>
      <c r="N45" s="30"/>
    </row>
    <row r="49" spans="12:19" ht="15">
      <c r="L49" s="19"/>
      <c r="M49" s="19"/>
      <c r="N49" s="19"/>
      <c r="O49" s="19"/>
      <c r="P49" s="19"/>
      <c r="Q49" s="26"/>
      <c r="R49" s="26"/>
      <c r="S49" s="26"/>
    </row>
    <row r="50" spans="11:20" ht="15">
      <c r="K50" s="29"/>
      <c r="L50" s="22"/>
      <c r="M50" s="31"/>
      <c r="N50" s="32"/>
      <c r="O50" s="32"/>
      <c r="P50" s="32"/>
      <c r="Q50" s="33"/>
      <c r="R50" s="34"/>
      <c r="S50" s="33"/>
      <c r="T50" s="35"/>
    </row>
    <row r="51" spans="11:20" ht="15">
      <c r="K51" s="29"/>
      <c r="L51" s="22"/>
      <c r="M51" s="31"/>
      <c r="N51" s="32"/>
      <c r="O51" s="32"/>
      <c r="P51" s="32"/>
      <c r="Q51" s="33"/>
      <c r="R51" s="34"/>
      <c r="S51" s="33"/>
      <c r="T51" s="35"/>
    </row>
    <row r="52" spans="11:20" ht="15">
      <c r="K52" s="29"/>
      <c r="L52" s="22"/>
      <c r="M52" s="31"/>
      <c r="N52" s="32"/>
      <c r="O52" s="32"/>
      <c r="P52" s="32"/>
      <c r="Q52" s="33"/>
      <c r="R52" s="34"/>
      <c r="S52" s="33"/>
      <c r="T52" s="35"/>
    </row>
    <row r="53" spans="13:20" ht="15">
      <c r="M53" s="31"/>
      <c r="N53" s="35"/>
      <c r="O53" s="35"/>
      <c r="P53" s="35"/>
      <c r="Q53" s="36"/>
      <c r="R53" s="36"/>
      <c r="S53" s="36"/>
      <c r="T53" s="35"/>
    </row>
    <row r="54" spans="13:20" ht="15">
      <c r="M54" s="31"/>
      <c r="N54" s="35"/>
      <c r="O54" s="35"/>
      <c r="P54" s="35"/>
      <c r="Q54" s="36"/>
      <c r="R54" s="36"/>
      <c r="S54" s="37"/>
      <c r="T54" s="35"/>
    </row>
    <row r="55" spans="13:20" ht="15">
      <c r="M55" s="31"/>
      <c r="N55" s="35"/>
      <c r="O55" s="35"/>
      <c r="P55" s="35"/>
      <c r="Q55" s="36"/>
      <c r="R55" s="36"/>
      <c r="S55" s="36"/>
      <c r="T55" s="35"/>
    </row>
    <row r="56" spans="12:20" ht="15">
      <c r="L56" s="19"/>
      <c r="M56" s="38"/>
      <c r="N56" s="38"/>
      <c r="O56" s="38"/>
      <c r="P56" s="38"/>
      <c r="Q56" s="39"/>
      <c r="R56" s="39"/>
      <c r="S56" s="39"/>
      <c r="T56" s="35"/>
    </row>
    <row r="57" spans="11:20" ht="15">
      <c r="K57" s="29"/>
      <c r="L57" s="22"/>
      <c r="M57" s="31"/>
      <c r="N57" s="32"/>
      <c r="O57" s="32"/>
      <c r="P57" s="32"/>
      <c r="Q57" s="33"/>
      <c r="R57" s="34"/>
      <c r="S57" s="33"/>
      <c r="T57" s="35"/>
    </row>
    <row r="58" spans="11:20" ht="15">
      <c r="K58" s="29"/>
      <c r="L58" s="22"/>
      <c r="M58" s="31"/>
      <c r="N58" s="32"/>
      <c r="O58" s="32"/>
      <c r="P58" s="32"/>
      <c r="Q58" s="33"/>
      <c r="R58" s="34"/>
      <c r="S58" s="33"/>
      <c r="T58" s="35"/>
    </row>
    <row r="59" spans="11:20" ht="15">
      <c r="K59" s="29"/>
      <c r="L59" s="22"/>
      <c r="M59" s="31"/>
      <c r="N59" s="32"/>
      <c r="O59" s="32"/>
      <c r="P59" s="32"/>
      <c r="Q59" s="33"/>
      <c r="R59" s="34"/>
      <c r="S59" s="33"/>
      <c r="T59" s="35"/>
    </row>
    <row r="60" spans="13:20" ht="15">
      <c r="M60" s="35"/>
      <c r="N60" s="35"/>
      <c r="O60" s="35"/>
      <c r="P60" s="35"/>
      <c r="Q60" s="36"/>
      <c r="R60" s="36"/>
      <c r="S60" s="36"/>
      <c r="T60" s="35"/>
    </row>
    <row r="61" spans="13:20" ht="15">
      <c r="M61" s="35"/>
      <c r="N61" s="35"/>
      <c r="O61" s="35"/>
      <c r="P61" s="35"/>
      <c r="Q61" s="36"/>
      <c r="R61" s="36"/>
      <c r="S61" s="37"/>
      <c r="T61" s="35"/>
    </row>
    <row r="62" spans="13:20" ht="15">
      <c r="M62" s="35"/>
      <c r="N62" s="35"/>
      <c r="O62" s="35"/>
      <c r="P62" s="35"/>
      <c r="Q62" s="36"/>
      <c r="R62" s="36"/>
      <c r="S62" s="36"/>
      <c r="T62" s="35"/>
    </row>
    <row r="63" spans="12:20" ht="15">
      <c r="L63" s="19"/>
      <c r="M63" s="38"/>
      <c r="N63" s="38"/>
      <c r="O63" s="38"/>
      <c r="P63" s="38"/>
      <c r="Q63" s="39"/>
      <c r="R63" s="39"/>
      <c r="S63" s="39"/>
      <c r="T63" s="35"/>
    </row>
    <row r="64" spans="11:20" ht="15">
      <c r="K64" s="29"/>
      <c r="L64" s="22"/>
      <c r="M64" s="31"/>
      <c r="N64" s="32"/>
      <c r="O64" s="32"/>
      <c r="P64" s="32"/>
      <c r="Q64" s="33"/>
      <c r="R64" s="34"/>
      <c r="S64" s="33"/>
      <c r="T64" s="35"/>
    </row>
    <row r="65" spans="11:20" ht="15">
      <c r="K65" s="29"/>
      <c r="L65" s="22"/>
      <c r="M65" s="31"/>
      <c r="N65" s="32"/>
      <c r="O65" s="32"/>
      <c r="P65" s="32"/>
      <c r="Q65" s="33"/>
      <c r="R65" s="34"/>
      <c r="S65" s="33"/>
      <c r="T65" s="35"/>
    </row>
    <row r="66" spans="11:20" ht="15">
      <c r="K66" s="29"/>
      <c r="L66" s="22"/>
      <c r="M66" s="31"/>
      <c r="N66" s="32"/>
      <c r="O66" s="32"/>
      <c r="P66" s="32"/>
      <c r="Q66" s="33"/>
      <c r="R66" s="34"/>
      <c r="S66" s="33"/>
      <c r="T66" s="35"/>
    </row>
    <row r="67" spans="13:20" ht="15">
      <c r="M67" s="35"/>
      <c r="N67" s="35"/>
      <c r="O67" s="35"/>
      <c r="P67" s="35"/>
      <c r="Q67" s="36"/>
      <c r="R67" s="36"/>
      <c r="S67" s="36"/>
      <c r="T67" s="35"/>
    </row>
    <row r="68" spans="13:20" ht="15">
      <c r="M68" s="35"/>
      <c r="N68" s="35"/>
      <c r="O68" s="35"/>
      <c r="P68" s="35"/>
      <c r="Q68" s="36"/>
      <c r="R68" s="36"/>
      <c r="S68" s="37"/>
      <c r="T68" s="35"/>
    </row>
    <row r="69" spans="13:20" ht="15">
      <c r="M69" s="35"/>
      <c r="N69" s="35"/>
      <c r="O69" s="35"/>
      <c r="P69" s="35"/>
      <c r="Q69" s="36"/>
      <c r="R69" s="36"/>
      <c r="S69" s="36"/>
      <c r="T69" s="35"/>
    </row>
    <row r="70" spans="12:20" ht="15">
      <c r="L70" s="19"/>
      <c r="M70" s="38"/>
      <c r="N70" s="38"/>
      <c r="O70" s="38"/>
      <c r="P70" s="38"/>
      <c r="Q70" s="39"/>
      <c r="R70" s="39"/>
      <c r="S70" s="39"/>
      <c r="T70" s="35"/>
    </row>
    <row r="71" spans="11:20" ht="15">
      <c r="K71" s="29"/>
      <c r="L71" s="22"/>
      <c r="M71" s="31"/>
      <c r="N71" s="32"/>
      <c r="O71" s="32"/>
      <c r="P71" s="32"/>
      <c r="Q71" s="33"/>
      <c r="R71" s="34"/>
      <c r="S71" s="33"/>
      <c r="T71" s="35"/>
    </row>
    <row r="72" spans="11:20" ht="15">
      <c r="K72" s="29"/>
      <c r="L72" s="22"/>
      <c r="M72" s="31"/>
      <c r="N72" s="32"/>
      <c r="O72" s="32"/>
      <c r="P72" s="32"/>
      <c r="Q72" s="33"/>
      <c r="R72" s="34"/>
      <c r="S72" s="33"/>
      <c r="T72" s="35"/>
    </row>
    <row r="73" spans="11:20" ht="15">
      <c r="K73" s="29"/>
      <c r="L73" s="22"/>
      <c r="M73" s="31"/>
      <c r="N73" s="32"/>
      <c r="O73" s="32"/>
      <c r="P73" s="32"/>
      <c r="Q73" s="33"/>
      <c r="R73" s="34"/>
      <c r="S73" s="33"/>
      <c r="T73" s="35"/>
    </row>
    <row r="74" spans="13:20" ht="15">
      <c r="M74" s="35"/>
      <c r="N74" s="35"/>
      <c r="O74" s="35"/>
      <c r="P74" s="35"/>
      <c r="Q74" s="36"/>
      <c r="R74" s="36"/>
      <c r="S74" s="36"/>
      <c r="T74" s="35"/>
    </row>
    <row r="75" spans="13:20" ht="15">
      <c r="M75" s="35"/>
      <c r="N75" s="35"/>
      <c r="O75" s="35"/>
      <c r="P75" s="35"/>
      <c r="Q75" s="36"/>
      <c r="R75" s="36"/>
      <c r="S75" s="37"/>
      <c r="T75" s="35"/>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A28" sqref="A28"/>
    </sheetView>
  </sheetViews>
  <sheetFormatPr defaultColWidth="9.140625" defaultRowHeight="15"/>
  <cols>
    <col min="1" max="1" width="18.00390625" style="0" bestFit="1" customWidth="1"/>
    <col min="2" max="2" width="12.7109375" style="0" bestFit="1" customWidth="1"/>
    <col min="3" max="3" width="14.57421875" style="0" bestFit="1" customWidth="1"/>
    <col min="4" max="4" width="12.7109375" style="0" bestFit="1" customWidth="1"/>
    <col min="5" max="5" width="12.00390625" style="0" bestFit="1" customWidth="1"/>
    <col min="6" max="6" width="13.421875" style="0" bestFit="1" customWidth="1"/>
    <col min="7" max="9" width="12.7109375" style="0" bestFit="1" customWidth="1"/>
  </cols>
  <sheetData>
    <row r="1" ht="15">
      <c r="A1" t="s">
        <v>3</v>
      </c>
    </row>
    <row r="2" ht="15.75" thickBot="1"/>
    <row r="3" spans="1:2" ht="15">
      <c r="A3" s="5" t="s">
        <v>4</v>
      </c>
      <c r="B3" s="5"/>
    </row>
    <row r="4" spans="1:2" ht="15">
      <c r="A4" s="2" t="s">
        <v>5</v>
      </c>
      <c r="B4" s="2">
        <v>0.9766349158021838</v>
      </c>
    </row>
    <row r="5" spans="1:2" ht="15">
      <c r="A5" s="2" t="s">
        <v>6</v>
      </c>
      <c r="B5" s="2">
        <v>0.9538157587639386</v>
      </c>
    </row>
    <row r="6" spans="1:2" ht="15">
      <c r="A6" s="2" t="s">
        <v>7</v>
      </c>
      <c r="B6" s="2">
        <v>0.951016713840541</v>
      </c>
    </row>
    <row r="7" spans="1:2" ht="15">
      <c r="A7" s="2" t="s">
        <v>8</v>
      </c>
      <c r="B7" s="2">
        <v>2.903816766727853</v>
      </c>
    </row>
    <row r="8" spans="1:2" ht="15.75" thickBot="1">
      <c r="A8" s="3" t="s">
        <v>9</v>
      </c>
      <c r="B8" s="3">
        <v>36</v>
      </c>
    </row>
    <row r="10" ht="15.75" thickBot="1">
      <c r="A10" t="s">
        <v>10</v>
      </c>
    </row>
    <row r="11" spans="1:6" ht="15">
      <c r="A11" s="4"/>
      <c r="B11" s="4" t="s">
        <v>14</v>
      </c>
      <c r="C11" s="4" t="s">
        <v>15</v>
      </c>
      <c r="D11" s="4" t="s">
        <v>16</v>
      </c>
      <c r="E11" s="4" t="s">
        <v>17</v>
      </c>
      <c r="F11" s="4" t="s">
        <v>18</v>
      </c>
    </row>
    <row r="12" spans="1:6" ht="15">
      <c r="A12" s="2" t="s">
        <v>11</v>
      </c>
      <c r="B12" s="2">
        <v>2</v>
      </c>
      <c r="C12" s="2">
        <v>5746.759699316621</v>
      </c>
      <c r="D12" s="2">
        <v>2873.3798496583104</v>
      </c>
      <c r="E12" s="2">
        <v>340.76471970522556</v>
      </c>
      <c r="F12" s="2">
        <v>9.207631159373155E-23</v>
      </c>
    </row>
    <row r="13" spans="1:6" ht="15">
      <c r="A13" s="2" t="s">
        <v>12</v>
      </c>
      <c r="B13" s="2">
        <v>33</v>
      </c>
      <c r="C13" s="2">
        <v>278.2610098860835</v>
      </c>
      <c r="D13" s="2">
        <v>8.432151814729803</v>
      </c>
      <c r="E13" s="2"/>
      <c r="F13" s="2"/>
    </row>
    <row r="14" spans="1:6" ht="15.75" thickBot="1">
      <c r="A14" s="3" t="s">
        <v>13</v>
      </c>
      <c r="B14" s="3">
        <v>35</v>
      </c>
      <c r="C14" s="3">
        <v>6025.020709202704</v>
      </c>
      <c r="D14" s="3"/>
      <c r="E14" s="3"/>
      <c r="F14" s="3"/>
    </row>
    <row r="15" ht="15.75" thickBot="1"/>
    <row r="16" spans="1:9" ht="15">
      <c r="A16" s="4"/>
      <c r="B16" s="4" t="s">
        <v>19</v>
      </c>
      <c r="C16" s="4" t="s">
        <v>8</v>
      </c>
      <c r="D16" s="4" t="s">
        <v>20</v>
      </c>
      <c r="E16" s="4" t="s">
        <v>21</v>
      </c>
      <c r="F16" s="4" t="s">
        <v>22</v>
      </c>
      <c r="G16" s="4" t="s">
        <v>23</v>
      </c>
      <c r="H16" s="4" t="s">
        <v>24</v>
      </c>
      <c r="I16" s="4" t="s">
        <v>25</v>
      </c>
    </row>
    <row r="17" spans="1:9" ht="15">
      <c r="A17" s="2"/>
      <c r="B17" s="2">
        <v>82.14417653356166</v>
      </c>
      <c r="C17" s="2">
        <v>4.138125729969591</v>
      </c>
      <c r="D17" s="2">
        <v>19.850575331398957</v>
      </c>
      <c r="E17" s="2">
        <v>6.43403136066888E-20</v>
      </c>
      <c r="F17" s="2">
        <v>73.72509647549428</v>
      </c>
      <c r="G17" s="2">
        <v>90.56325659162904</v>
      </c>
      <c r="H17" s="2">
        <v>73.72509647549428</v>
      </c>
      <c r="I17" s="2">
        <v>90.56325659162904</v>
      </c>
    </row>
    <row r="18" spans="1:9" ht="15">
      <c r="A18" s="2"/>
      <c r="B18" s="2">
        <v>-0.41196620106608967</v>
      </c>
      <c r="C18" s="2">
        <v>0.0255539021954413</v>
      </c>
      <c r="D18" s="2">
        <v>-16.121459568690945</v>
      </c>
      <c r="E18" s="2">
        <v>3.2988474036397065E-17</v>
      </c>
      <c r="F18" s="2">
        <v>-0.4639560057308757</v>
      </c>
      <c r="G18" s="2">
        <v>-0.35997639640130363</v>
      </c>
      <c r="H18" s="2">
        <v>-0.4639560057308757</v>
      </c>
      <c r="I18" s="2">
        <v>-0.35997639640130363</v>
      </c>
    </row>
    <row r="19" spans="1:9" ht="15.75" thickBot="1">
      <c r="A19" s="3"/>
      <c r="B19" s="3">
        <v>0.0007107821316891642</v>
      </c>
      <c r="C19" s="3">
        <v>3.674905404406438E-05</v>
      </c>
      <c r="D19" s="3">
        <v>19.341508242277275</v>
      </c>
      <c r="E19" s="3">
        <v>1.4196481836963453E-19</v>
      </c>
      <c r="F19" s="3">
        <v>0.0006360156194455895</v>
      </c>
      <c r="G19" s="3">
        <v>0.0007855486439327389</v>
      </c>
      <c r="H19" s="3">
        <v>0.0006360156194455895</v>
      </c>
      <c r="I19" s="3">
        <v>0.0007855486439327389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A3"/>
  <sheetViews>
    <sheetView zoomScalePageLayoutView="0" workbookViewId="0" topLeftCell="A1">
      <selection activeCell="A19" sqref="A19"/>
    </sheetView>
  </sheetViews>
  <sheetFormatPr defaultColWidth="9.140625" defaultRowHeight="15"/>
  <cols>
    <col min="1" max="1" width="51.57421875" style="0" customWidth="1"/>
  </cols>
  <sheetData>
    <row r="1" ht="15.75" thickBot="1">
      <c r="A1" s="9" t="s">
        <v>28</v>
      </c>
    </row>
    <row r="2" ht="15">
      <c r="A2" s="16" t="s">
        <v>37</v>
      </c>
    </row>
    <row r="3" ht="15.75" thickBot="1">
      <c r="A3" s="10" t="s">
        <v>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6" tint="0.39998000860214233"/>
  </sheetPr>
  <dimension ref="A1:B6"/>
  <sheetViews>
    <sheetView tabSelected="1" zoomScalePageLayoutView="0" workbookViewId="0" topLeftCell="A2">
      <selection activeCell="F8" sqref="F8"/>
    </sheetView>
  </sheetViews>
  <sheetFormatPr defaultColWidth="9.140625" defaultRowHeight="15"/>
  <cols>
    <col min="1" max="1" width="5.28125" style="0" customWidth="1"/>
    <col min="2" max="2" width="71.140625" style="0" customWidth="1"/>
  </cols>
  <sheetData>
    <row r="1" ht="18.75">
      <c r="A1" s="11" t="s">
        <v>33</v>
      </c>
    </row>
    <row r="2" spans="1:2" ht="45">
      <c r="A2" s="12" t="s">
        <v>29</v>
      </c>
      <c r="B2" s="13" t="s">
        <v>45</v>
      </c>
    </row>
    <row r="3" spans="1:2" ht="45">
      <c r="A3" s="12" t="s">
        <v>30</v>
      </c>
      <c r="B3" s="13" t="s">
        <v>46</v>
      </c>
    </row>
    <row r="4" spans="1:2" ht="50.25" customHeight="1">
      <c r="A4" s="12" t="s">
        <v>31</v>
      </c>
      <c r="B4" s="13" t="s">
        <v>48</v>
      </c>
    </row>
    <row r="5" spans="1:2" ht="36" customHeight="1">
      <c r="A5" s="12" t="s">
        <v>32</v>
      </c>
      <c r="B5" s="13" t="s">
        <v>44</v>
      </c>
    </row>
    <row r="6" spans="1:2" ht="30">
      <c r="A6" s="14" t="s">
        <v>34</v>
      </c>
      <c r="B6" s="1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British Columbia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Chapple</dc:creator>
  <cp:keywords/>
  <dc:description/>
  <cp:lastModifiedBy>Saktinil Roy</cp:lastModifiedBy>
  <dcterms:created xsi:type="dcterms:W3CDTF">2008-02-20T17:48:50Z</dcterms:created>
  <dcterms:modified xsi:type="dcterms:W3CDTF">2012-04-30T06:28:46Z</dcterms:modified>
  <cp:category/>
  <cp:version/>
  <cp:contentType/>
  <cp:contentStatus/>
</cp:coreProperties>
</file>